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240" windowWidth="24960" windowHeight="15225" tabRatio="500"/>
  </bookViews>
  <sheets>
    <sheet name="S.yano data" sheetId="1" r:id="rId1"/>
    <sheet name="t test" sheetId="2" r:id="rId2"/>
    <sheet name="Plot" sheetId="3" r:id="rId3"/>
  </sheets>
  <definedNames>
    <definedName name="_xlnm._FilterDatabase" localSheetId="0" hidden="1">'S.yano data'!$A$1:$D$1</definedName>
  </definedNames>
  <calcPr calcId="145621" concurrentCalc="0"/>
  <pivotCaches>
    <pivotCache cacheId="0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" l="1"/>
  <c r="D22" i="2"/>
  <c r="F12" i="2"/>
  <c r="F11" i="2"/>
  <c r="E12" i="2"/>
  <c r="E11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2" i="1"/>
</calcChain>
</file>

<file path=xl/comments1.xml><?xml version="1.0" encoding="utf-8"?>
<comments xmlns="http://schemas.openxmlformats.org/spreadsheetml/2006/main">
  <authors>
    <author>second  reviewer</author>
  </authors>
  <commentList>
    <comment ref="E1" authorId="0">
      <text>
        <r>
          <rPr>
            <b/>
            <sz val="9"/>
            <color indexed="81"/>
            <rFont val="Calibri"/>
            <family val="2"/>
          </rPr>
          <t>second  reviewer:</t>
        </r>
        <r>
          <rPr>
            <sz val="9"/>
            <color indexed="81"/>
            <rFont val="Calibri"/>
            <family val="2"/>
          </rPr>
          <t xml:space="preserve">
copy over to next tab
</t>
        </r>
      </text>
    </comment>
  </commentList>
</comments>
</file>

<file path=xl/sharedStrings.xml><?xml version="1.0" encoding="utf-8"?>
<sst xmlns="http://schemas.openxmlformats.org/spreadsheetml/2006/main" count="194" uniqueCount="114">
  <si>
    <t>sex</t>
  </si>
  <si>
    <t>F</t>
  </si>
  <si>
    <t>BDT11-14403-12</t>
  </si>
  <si>
    <t>BDT11-14403-15</t>
  </si>
  <si>
    <t>BDT11-14403-25</t>
  </si>
  <si>
    <t>BDT11-14403-26</t>
  </si>
  <si>
    <t>BDT11-14403-33</t>
  </si>
  <si>
    <t>BDT11-14404-1</t>
  </si>
  <si>
    <t>BDT11-14404-2</t>
  </si>
  <si>
    <t>BDT11-14404-3</t>
  </si>
  <si>
    <t>BDT11-14404-4</t>
  </si>
  <si>
    <t>BDT11-14404-5</t>
  </si>
  <si>
    <t>BDT11-14404-6</t>
  </si>
  <si>
    <t>BDT11-14404-7</t>
  </si>
  <si>
    <t>BDT11-17204-1</t>
  </si>
  <si>
    <t>BDT11-17204-2</t>
  </si>
  <si>
    <t>BDT11-17204-3</t>
  </si>
  <si>
    <t>BDT11-17204-4</t>
  </si>
  <si>
    <t>BDT11-17204-5</t>
  </si>
  <si>
    <t>BDT11-17204-6</t>
  </si>
  <si>
    <t>BDT11-17204-7</t>
  </si>
  <si>
    <t>BDT11-17204-8</t>
  </si>
  <si>
    <t>BDT11-17204-9</t>
  </si>
  <si>
    <t>BDT11-17204-10</t>
  </si>
  <si>
    <t>BDT11-20904-1</t>
  </si>
  <si>
    <t>BDT11-20904-4</t>
  </si>
  <si>
    <t>BDT11-20904-5</t>
  </si>
  <si>
    <t>BDT11-20904-6</t>
  </si>
  <si>
    <t>BDT11-20904-7</t>
  </si>
  <si>
    <t>BDT11-20904-8</t>
  </si>
  <si>
    <t>BDT11-20904-12</t>
  </si>
  <si>
    <t>BDT11-20904-15</t>
  </si>
  <si>
    <t>BDT11-20904-20</t>
  </si>
  <si>
    <t>BDT11-20904-21</t>
  </si>
  <si>
    <t>BDT11-23601-1</t>
  </si>
  <si>
    <t>BDT11-23601-4</t>
  </si>
  <si>
    <t>BDT11-23601-7</t>
  </si>
  <si>
    <t>BDT11-23601-8</t>
  </si>
  <si>
    <t>BDT11-23601-10</t>
  </si>
  <si>
    <t>BDT11-23601-11</t>
  </si>
  <si>
    <t>M</t>
  </si>
  <si>
    <t>BDT11-14403-17</t>
  </si>
  <si>
    <t>BDT11-14403-18</t>
  </si>
  <si>
    <t>BDT11-14403-23</t>
  </si>
  <si>
    <t>BDT11-14403-27</t>
  </si>
  <si>
    <t>BDT11-14403-28</t>
  </si>
  <si>
    <t>BDT11-14403-29</t>
  </si>
  <si>
    <t>BDT11-14403-30</t>
  </si>
  <si>
    <t>BDT11-14403-32</t>
  </si>
  <si>
    <t>BDT11-14403-34</t>
  </si>
  <si>
    <t>BDT11-14403-35</t>
  </si>
  <si>
    <t>BDT11-17203-1</t>
  </si>
  <si>
    <t>BDT11-17203-2</t>
  </si>
  <si>
    <t>BDT11-17203-3</t>
  </si>
  <si>
    <t>BDT11-17203-4</t>
  </si>
  <si>
    <t>BDT11-17203-5</t>
  </si>
  <si>
    <t>BDT11-17203-6</t>
  </si>
  <si>
    <t>BDT11-17203-7</t>
  </si>
  <si>
    <t>BDT11-17203-8</t>
  </si>
  <si>
    <t>BDT11-17203-9</t>
  </si>
  <si>
    <t>BDT11-17203-10</t>
  </si>
  <si>
    <t>BDT11-20903-1</t>
  </si>
  <si>
    <t>BDT11-20903-2</t>
  </si>
  <si>
    <t>BDT11-20903-3</t>
  </si>
  <si>
    <t>BDT11-20903-4</t>
  </si>
  <si>
    <t>BDT11-20903-5</t>
  </si>
  <si>
    <t>BDT11-20903-6</t>
  </si>
  <si>
    <t>BDT11-20903-7</t>
  </si>
  <si>
    <t>BDT11-20903-8</t>
  </si>
  <si>
    <t>BDT11-20903-9</t>
  </si>
  <si>
    <t>BDT11-20903-10</t>
  </si>
  <si>
    <t>BDT11-23601-14</t>
  </si>
  <si>
    <t>BDT11-23601-15</t>
  </si>
  <si>
    <t>BDT11-23601-17</t>
  </si>
  <si>
    <t>BDT11-23601-18</t>
  </si>
  <si>
    <t>BDT11-23601-20</t>
  </si>
  <si>
    <t>BDT11-23601-21</t>
  </si>
  <si>
    <t>BDT11-23601-24</t>
  </si>
  <si>
    <t>BDT11-23601-25</t>
  </si>
  <si>
    <t>BDT11-23601-26</t>
  </si>
  <si>
    <t>shrimp id</t>
  </si>
  <si>
    <t>carapace length (mm)</t>
  </si>
  <si>
    <t>chela length (mm)</t>
  </si>
  <si>
    <t>Simple Linear Regression</t>
  </si>
  <si>
    <t>T-test P-value</t>
  </si>
  <si>
    <t>Info for plotting</t>
  </si>
  <si>
    <t>Mean</t>
  </si>
  <si>
    <t>Standard deviation</t>
  </si>
  <si>
    <t>=average()</t>
  </si>
  <si>
    <t>=stdev()</t>
  </si>
  <si>
    <t>Males</t>
  </si>
  <si>
    <t>Females</t>
  </si>
  <si>
    <t>Extra: testing Ho of equal variance between samples</t>
  </si>
  <si>
    <t>Failed to reject Ho. i.e., variance are equal between samples</t>
  </si>
  <si>
    <t>=t.test(group-1-values, group-2-values,2,2)</t>
  </si>
  <si>
    <t>Test the null of no difference between groups</t>
  </si>
  <si>
    <t>Reject null. i.e., means of the two groups differ</t>
  </si>
  <si>
    <t>Notes on the last two numbers: 2 means it's a two-tailed test; 2 means it assumed equal variance between samples</t>
  </si>
  <si>
    <t>Row Labels</t>
  </si>
  <si>
    <t>Grand Total</t>
  </si>
  <si>
    <t>Column Labels</t>
  </si>
  <si>
    <t>Count of Relateive major chela length</t>
  </si>
  <si>
    <t>0.6-0.7</t>
  </si>
  <si>
    <t>0.7-0.8</t>
  </si>
  <si>
    <t>0.8-0.9</t>
  </si>
  <si>
    <t>0.9-1</t>
  </si>
  <si>
    <t>1-1.1</t>
  </si>
  <si>
    <t>1.1-1.2</t>
  </si>
  <si>
    <t>1.2-1.3</t>
  </si>
  <si>
    <t>1.3-1.4</t>
  </si>
  <si>
    <t>1.4-1.5</t>
  </si>
  <si>
    <t>1.5-1.6</t>
  </si>
  <si>
    <t>&gt;1.7</t>
  </si>
  <si>
    <t>Relative major chela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</si>
</sst>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000000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/>
    <xf numFmtId="2" fontId="3" fillId="0" borderId="0" xfId="1" applyNumberFormat="1" applyFont="1" applyFill="1" applyBorder="1" applyAlignment="1">
      <alignment horizontal="center"/>
    </xf>
    <xf numFmtId="0" fontId="0" fillId="0" borderId="0" xfId="0" quotePrefix="1" applyFont="1" applyBorder="1"/>
    <xf numFmtId="0" fontId="0" fillId="2" borderId="2" xfId="0" applyFill="1" applyBorder="1"/>
    <xf numFmtId="0" fontId="0" fillId="0" borderId="0" xfId="0" quotePrefix="1"/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164" fontId="0" fillId="2" borderId="2" xfId="0" quotePrefix="1" applyNumberFormat="1" applyFont="1" applyFill="1" applyBorder="1"/>
    <xf numFmtId="165" fontId="0" fillId="2" borderId="2" xfId="0" quotePrefix="1" applyNumberFormat="1" applyFont="1" applyFill="1" applyBorder="1"/>
    <xf numFmtId="2" fontId="0" fillId="2" borderId="2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't test'!$F$11:$F$12</c:f>
                <c:numCache>
                  <c:formatCode>General</c:formatCode>
                  <c:ptCount val="2"/>
                  <c:pt idx="0">
                    <c:v>0.18715937591691173</c:v>
                  </c:pt>
                  <c:pt idx="1">
                    <c:v>0.1548495450805589</c:v>
                  </c:pt>
                </c:numCache>
              </c:numRef>
            </c:plus>
            <c:minus>
              <c:numRef>
                <c:f>'t test'!$F$11:$F$12</c:f>
                <c:numCache>
                  <c:formatCode>General</c:formatCode>
                  <c:ptCount val="2"/>
                  <c:pt idx="0">
                    <c:v>0.18715937591691173</c:v>
                  </c:pt>
                  <c:pt idx="1">
                    <c:v>0.1548495450805589</c:v>
                  </c:pt>
                </c:numCache>
              </c:numRef>
            </c:minus>
          </c:errBars>
          <c:cat>
            <c:strRef>
              <c:f>'t test'!$D$11:$D$12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't test'!$E$11:$E$12</c:f>
              <c:numCache>
                <c:formatCode>0.00</c:formatCode>
                <c:ptCount val="2"/>
                <c:pt idx="0">
                  <c:v>1.0446089479552518</c:v>
                </c:pt>
                <c:pt idx="1">
                  <c:v>1.4024427002712205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35296"/>
        <c:axId val="93909376"/>
      </c:barChart>
      <c:catAx>
        <c:axId val="9133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93909376"/>
        <c:crosses val="autoZero"/>
        <c:auto val="1"/>
        <c:lblAlgn val="ctr"/>
        <c:lblOffset val="100"/>
        <c:noMultiLvlLbl val="0"/>
      </c:catAx>
      <c:valAx>
        <c:axId val="939093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relative major</a:t>
                </a:r>
                <a:r>
                  <a:rPr lang="en-US" baseline="0"/>
                  <a:t> chela length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1335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Plot!$B$4</c:f>
              <c:strCache>
                <c:ptCount val="1"/>
                <c:pt idx="0">
                  <c:v>F</c:v>
                </c:pt>
              </c:strCache>
            </c:strRef>
          </c:tx>
          <c:invertIfNegative val="0"/>
          <c:cat>
            <c:strRef>
              <c:f>Plot!$A$5:$A$15</c:f>
              <c:strCache>
                <c:ptCount val="11"/>
                <c:pt idx="0">
                  <c:v>0.6-0.7</c:v>
                </c:pt>
                <c:pt idx="1">
                  <c:v>0.7-0.8</c:v>
                </c:pt>
                <c:pt idx="2">
                  <c:v>0.8-0.9</c:v>
                </c:pt>
                <c:pt idx="3">
                  <c:v>0.9-1</c:v>
                </c:pt>
                <c:pt idx="4">
                  <c:v>1-1.1</c:v>
                </c:pt>
                <c:pt idx="5">
                  <c:v>1.1-1.2</c:v>
                </c:pt>
                <c:pt idx="6">
                  <c:v>1.2-1.3</c:v>
                </c:pt>
                <c:pt idx="7">
                  <c:v>1.3-1.4</c:v>
                </c:pt>
                <c:pt idx="8">
                  <c:v>1.4-1.5</c:v>
                </c:pt>
                <c:pt idx="9">
                  <c:v>1.5-1.6</c:v>
                </c:pt>
                <c:pt idx="10">
                  <c:v>&gt;1.7</c:v>
                </c:pt>
              </c:strCache>
            </c:strRef>
          </c:cat>
          <c:val>
            <c:numRef>
              <c:f>Plot!$B$5:$B$15</c:f>
              <c:numCache>
                <c:formatCode>General</c:formatCode>
                <c:ptCount val="11"/>
                <c:pt idx="1">
                  <c:v>1</c:v>
                </c:pt>
                <c:pt idx="2">
                  <c:v>6</c:v>
                </c:pt>
                <c:pt idx="3">
                  <c:v>13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Plot!$C$4</c:f>
              <c:strCache>
                <c:ptCount val="1"/>
                <c:pt idx="0">
                  <c:v>M</c:v>
                </c:pt>
              </c:strCache>
            </c:strRef>
          </c:tx>
          <c:invertIfNegative val="0"/>
          <c:cat>
            <c:strRef>
              <c:f>Plot!$A$5:$A$15</c:f>
              <c:strCache>
                <c:ptCount val="11"/>
                <c:pt idx="0">
                  <c:v>0.6-0.7</c:v>
                </c:pt>
                <c:pt idx="1">
                  <c:v>0.7-0.8</c:v>
                </c:pt>
                <c:pt idx="2">
                  <c:v>0.8-0.9</c:v>
                </c:pt>
                <c:pt idx="3">
                  <c:v>0.9-1</c:v>
                </c:pt>
                <c:pt idx="4">
                  <c:v>1-1.1</c:v>
                </c:pt>
                <c:pt idx="5">
                  <c:v>1.1-1.2</c:v>
                </c:pt>
                <c:pt idx="6">
                  <c:v>1.2-1.3</c:v>
                </c:pt>
                <c:pt idx="7">
                  <c:v>1.3-1.4</c:v>
                </c:pt>
                <c:pt idx="8">
                  <c:v>1.4-1.5</c:v>
                </c:pt>
                <c:pt idx="9">
                  <c:v>1.5-1.6</c:v>
                </c:pt>
                <c:pt idx="10">
                  <c:v>&gt;1.7</c:v>
                </c:pt>
              </c:strCache>
            </c:strRef>
          </c:cat>
          <c:val>
            <c:numRef>
              <c:f>Plot!$C$5:$C$15</c:f>
              <c:numCache>
                <c:formatCode>General</c:formatCode>
                <c:ptCount val="11"/>
                <c:pt idx="0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9</c:v>
                </c:pt>
                <c:pt idx="8">
                  <c:v>19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948160"/>
        <c:axId val="93949952"/>
      </c:barChart>
      <c:catAx>
        <c:axId val="9394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93949952"/>
        <c:crosses val="autoZero"/>
        <c:auto val="1"/>
        <c:lblAlgn val="ctr"/>
        <c:lblOffset val="100"/>
        <c:noMultiLvlLbl val="0"/>
      </c:catAx>
      <c:valAx>
        <c:axId val="93949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3948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3</xdr:row>
      <xdr:rowOff>177800</xdr:rowOff>
    </xdr:from>
    <xdr:to>
      <xdr:col>13</xdr:col>
      <xdr:colOff>114300</xdr:colOff>
      <xdr:row>18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17</xdr:row>
      <xdr:rowOff>25400</xdr:rowOff>
    </xdr:from>
    <xdr:to>
      <xdr:col>3</xdr:col>
      <xdr:colOff>698500</xdr:colOff>
      <xdr:row>31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cond  reviewer" refreshedDate="42495.036194907407" createdVersion="4" refreshedVersion="4" minRefreshableVersion="3" recordCount="78">
  <cacheSource type="worksheet">
    <worksheetSource ref="A1:E1048576" sheet="S.yano data"/>
  </cacheSource>
  <cacheFields count="5">
    <cacheField name="shrimp id" numFmtId="0">
      <sharedItems containsBlank="1"/>
    </cacheField>
    <cacheField name="sex" numFmtId="0">
      <sharedItems containsBlank="1" count="3">
        <s v="F"/>
        <s v="M"/>
        <m/>
      </sharedItems>
    </cacheField>
    <cacheField name="carapace length (mm)" numFmtId="0">
      <sharedItems containsString="0" containsBlank="1" containsNumber="1" minValue="2.0649999999999999" maxValue="7.3724999999999996"/>
    </cacheField>
    <cacheField name="chela length (mm)" numFmtId="0">
      <sharedItems containsString="0" containsBlank="1" containsNumber="1" minValue="2.4186666670000001" maxValue="8.7260000000000009"/>
    </cacheField>
    <cacheField name="Relateive major chela length" numFmtId="0">
      <sharedItems containsString="0" containsBlank="1" containsNumber="1" minValue="0.68447055681666447" maxValue="1.7351996328591099" count="78">
        <n v="1.3342067651262504"/>
        <n v="1.2687533729087965"/>
        <n v="1.2844427962173188"/>
        <n v="1.3423092615259078"/>
        <n v="1.7351996328591099"/>
        <n v="1.0898880398080681"/>
        <n v="0.86033848417954384"/>
        <n v="0.78847066802305865"/>
        <n v="1.0083865814696484"/>
        <n v="0.85271041369472189"/>
        <n v="0.95761207279183314"/>
        <n v="0.97565872020075284"/>
        <n v="0.99398711524695771"/>
        <n v="0.83818615751789971"/>
        <n v="0.91033198883028243"/>
        <n v="0.95807665982203971"/>
        <n v="1.0830541350731793"/>
        <n v="0.92749472414832668"/>
        <n v="0.87749796913078792"/>
        <n v="1.0472031220962645"/>
        <n v="0.96722430863776043"/>
        <n v="1.0118828108994058"/>
        <n v="0.8350208457415127"/>
        <n v="1.132827899924185"/>
        <n v="0.90015479876160998"/>
        <n v="0.92354226180473886"/>
        <n v="0.94681749113624847"/>
        <n v="0.91774683949431923"/>
        <n v="1.1229621442387399"/>
        <n v="0.89420696484568407"/>
        <n v="1.1651821862348177"/>
        <n v="1.1937406855439643"/>
        <n v="0.9018413597733711"/>
        <n v="0.99726833368354695"/>
        <n v="1.2030011325028311"/>
        <n v="1.2063535533342462"/>
        <n v="1.1526779661016948"/>
        <n v="1.0888797589701451"/>
        <n v="1.3515092502434274"/>
        <n v="0.68447055681666447"/>
        <n v="1.5009781255557531"/>
        <n v="1.3345372460496614"/>
        <n v="1.346066016192651"/>
        <n v="1.3959999999999999"/>
        <n v="1.4088680016346546"/>
        <n v="1.4139668826493883"/>
        <n v="1.1712671510895885"/>
        <n v="1.0312264860797593"/>
        <n v="1.4084362139917697"/>
        <n v="1.4443597280604894"/>
        <n v="1.5049140049140048"/>
        <n v="1.5747719159063864"/>
        <n v="1.4578493817909328"/>
        <n v="1.5139045471627208"/>
        <n v="1.256728045325779"/>
        <n v="1.5099160945842869"/>
        <n v="1.5459827689841716"/>
        <n v="1.4570144986726565"/>
        <n v="1.478231407758767"/>
        <n v="1.4484775156281509"/>
        <n v="1.4570180663093113"/>
        <n v="1.4918738985705893"/>
        <n v="1.3525758129338692"/>
        <n v="1.3940184664793256"/>
        <n v="1.4914748508098892"/>
        <n v="1.3495892326516343"/>
        <n v="1.5132051552926264"/>
        <n v="1.4562463457415709"/>
        <n v="1.3908600077130737"/>
        <n v="1.431981370075684"/>
        <n v="1.417913043478261"/>
        <n v="1.3792881646655233"/>
        <n v="1.450898350972188"/>
        <n v="1.4847656250000001"/>
        <n v="1.4693827160493826"/>
        <n v="1.4772927043656607"/>
        <n v="1.4474056603773584"/>
        <m/>
      </sharedItems>
      <fieldGroup base="4">
        <rangePr autoStart="0" autoEnd="0" startNum="0.6" endNum="1.7" groupInterval="0.1"/>
        <groupItems count="13">
          <s v="&lt;0.6 or (blank)"/>
          <s v="0.6-0.7"/>
          <s v="0.7-0.8"/>
          <s v="0.8-0.9"/>
          <s v="0.9-1"/>
          <s v="1-1.1"/>
          <s v="1.1-1.2"/>
          <s v="1.2-1.3"/>
          <s v="1.3-1.4"/>
          <s v="1.4-1.5"/>
          <s v="1.5-1.6"/>
          <s v="1.6-1.7"/>
          <s v="&gt;1.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s v="BDT11-14403-12"/>
    <x v="0"/>
    <n v="4.1980000000000004"/>
    <n v="5.601"/>
    <x v="0"/>
  </r>
  <r>
    <s v="BDT11-14403-15"/>
    <x v="0"/>
    <n v="3.706"/>
    <n v="4.702"/>
    <x v="1"/>
  </r>
  <r>
    <s v="BDT11-14403-25"/>
    <x v="0"/>
    <n v="2.6964999999999999"/>
    <n v="3.4634999999999998"/>
    <x v="2"/>
  </r>
  <r>
    <s v="BDT11-14403-26"/>
    <x v="0"/>
    <n v="2.4510000000000001"/>
    <n v="3.29"/>
    <x v="3"/>
  </r>
  <r>
    <s v="BDT11-14403-33"/>
    <x v="0"/>
    <n v="2.1789999999999998"/>
    <n v="3.7810000000000001"/>
    <x v="4"/>
  </r>
  <r>
    <s v="BDT11-14404-1"/>
    <x v="0"/>
    <n v="7.0337500000000004"/>
    <n v="7.6660000000000004"/>
    <x v="5"/>
  </r>
  <r>
    <s v="BDT11-14404-2"/>
    <x v="0"/>
    <n v="6.7949999999999999"/>
    <n v="5.8460000000000001"/>
    <x v="6"/>
  </r>
  <r>
    <s v="BDT11-14404-3"/>
    <x v="0"/>
    <n v="7.3724999999999996"/>
    <n v="5.8129999999999997"/>
    <x v="7"/>
  </r>
  <r>
    <s v="BDT11-14404-4"/>
    <x v="0"/>
    <n v="5.008"/>
    <n v="5.05"/>
    <x v="8"/>
  </r>
  <r>
    <s v="BDT11-14404-5"/>
    <x v="0"/>
    <n v="5.6079999999999997"/>
    <n v="4.782"/>
    <x v="9"/>
  </r>
  <r>
    <s v="BDT11-14404-6"/>
    <x v="0"/>
    <n v="4.5060000000000002"/>
    <n v="4.3150000000000004"/>
    <x v="10"/>
  </r>
  <r>
    <s v="BDT11-14404-7"/>
    <x v="0"/>
    <n v="3.9849999999999999"/>
    <n v="3.8879999999999999"/>
    <x v="11"/>
  </r>
  <r>
    <s v="BDT11-17204-1"/>
    <x v="0"/>
    <n v="6.9850000000000003"/>
    <n v="6.9429999999999996"/>
    <x v="12"/>
  </r>
  <r>
    <s v="BDT11-17204-2"/>
    <x v="0"/>
    <n v="6.2850000000000001"/>
    <n v="5.2679999999999998"/>
    <x v="13"/>
  </r>
  <r>
    <s v="BDT11-17204-3"/>
    <x v="0"/>
    <n v="6.4459999999999997"/>
    <n v="5.8680000000000003"/>
    <x v="14"/>
  </r>
  <r>
    <s v="BDT11-17204-4"/>
    <x v="0"/>
    <n v="5.8440000000000003"/>
    <n v="5.5990000000000002"/>
    <x v="15"/>
  </r>
  <r>
    <s v="BDT11-17204-5"/>
    <x v="0"/>
    <n v="5.6710000000000003"/>
    <n v="6.1420000000000003"/>
    <x v="16"/>
  </r>
  <r>
    <s v="BDT11-17204-6"/>
    <x v="0"/>
    <n v="6.6340000000000003"/>
    <n v="6.1529999999999996"/>
    <x v="17"/>
  </r>
  <r>
    <s v="BDT11-17204-7"/>
    <x v="0"/>
    <n v="6.1550000000000002"/>
    <n v="5.4009999999999998"/>
    <x v="18"/>
  </r>
  <r>
    <s v="BDT11-17204-8"/>
    <x v="0"/>
    <n v="5.3810000000000002"/>
    <n v="5.6349999999999998"/>
    <x v="19"/>
  </r>
  <r>
    <s v="BDT11-17204-9"/>
    <x v="0"/>
    <n v="5.8579999999999997"/>
    <n v="5.6660000000000004"/>
    <x v="20"/>
  </r>
  <r>
    <s v="BDT11-17204-10"/>
    <x v="0"/>
    <n v="4.8810000000000002"/>
    <n v="4.9390000000000001"/>
    <x v="21"/>
  </r>
  <r>
    <s v="BDT11-20904-1"/>
    <x v="0"/>
    <n v="6.7160000000000002"/>
    <n v="5.6079999999999997"/>
    <x v="22"/>
  </r>
  <r>
    <s v="BDT11-20904-4"/>
    <x v="0"/>
    <n v="6.5949999999999998"/>
    <n v="7.4710000000000001"/>
    <x v="23"/>
  </r>
  <r>
    <s v="BDT11-20904-5"/>
    <x v="0"/>
    <n v="6.46"/>
    <n v="5.8150000000000004"/>
    <x v="24"/>
  </r>
  <r>
    <s v="BDT11-20904-6"/>
    <x v="0"/>
    <n v="5.9509999999999996"/>
    <n v="5.4960000000000004"/>
    <x v="25"/>
  </r>
  <r>
    <s v="BDT11-20904-7"/>
    <x v="0"/>
    <n v="5.923"/>
    <n v="5.6079999999999997"/>
    <x v="26"/>
  </r>
  <r>
    <s v="BDT11-20904-8"/>
    <x v="0"/>
    <n v="6.2489999999999997"/>
    <n v="5.7350000000000003"/>
    <x v="27"/>
  </r>
  <r>
    <s v="BDT11-20904-12"/>
    <x v="0"/>
    <n v="7.2380000000000004"/>
    <n v="8.1280000000000001"/>
    <x v="28"/>
  </r>
  <r>
    <s v="BDT11-20904-15"/>
    <x v="0"/>
    <n v="6.0590000000000002"/>
    <n v="5.4180000000000001"/>
    <x v="29"/>
  </r>
  <r>
    <s v="BDT11-20904-20"/>
    <x v="0"/>
    <n v="3.7050000000000001"/>
    <n v="4.3170000000000002"/>
    <x v="30"/>
  </r>
  <r>
    <s v="BDT11-20904-21"/>
    <x v="0"/>
    <n v="4.0259999999999998"/>
    <n v="4.806"/>
    <x v="31"/>
  </r>
  <r>
    <s v="BDT11-23601-1"/>
    <x v="0"/>
    <n v="7.06"/>
    <n v="6.367"/>
    <x v="32"/>
  </r>
  <r>
    <s v="BDT11-23601-4"/>
    <x v="0"/>
    <n v="4.7590000000000003"/>
    <n v="4.7460000000000004"/>
    <x v="33"/>
  </r>
  <r>
    <s v="BDT11-23601-7"/>
    <x v="0"/>
    <n v="3.532"/>
    <n v="4.2489999999999997"/>
    <x v="34"/>
  </r>
  <r>
    <s v="BDT11-23601-8"/>
    <x v="0"/>
    <n v="3.6515"/>
    <n v="4.4050000000000002"/>
    <x v="35"/>
  </r>
  <r>
    <s v="BDT11-23601-10"/>
    <x v="0"/>
    <n v="3.6875"/>
    <n v="4.2504999999999997"/>
    <x v="36"/>
  </r>
  <r>
    <s v="BDT11-23601-11"/>
    <x v="0"/>
    <n v="3.6509999999999998"/>
    <n v="3.9754999999999998"/>
    <x v="37"/>
  </r>
  <r>
    <s v="BDT11-14403-17"/>
    <x v="1"/>
    <n v="3.5945"/>
    <n v="4.8579999999999997"/>
    <x v="38"/>
  </r>
  <r>
    <s v="BDT11-14403-18"/>
    <x v="1"/>
    <n v="3.7444999999999999"/>
    <n v="2.5630000000000002"/>
    <x v="39"/>
  </r>
  <r>
    <s v="BDT11-14403-23"/>
    <x v="1"/>
    <n v="2.8115000000000001"/>
    <n v="4.22"/>
    <x v="40"/>
  </r>
  <r>
    <s v="BDT11-14403-27"/>
    <x v="1"/>
    <n v="2.2149999999999999"/>
    <n v="2.956"/>
    <x v="41"/>
  </r>
  <r>
    <s v="BDT11-14403-28"/>
    <x v="1"/>
    <n v="2.4085000000000001"/>
    <n v="3.242"/>
    <x v="42"/>
  </r>
  <r>
    <s v="BDT11-14403-29"/>
    <x v="1"/>
    <n v="2.625"/>
    <n v="3.6644999999999999"/>
    <x v="43"/>
  </r>
  <r>
    <s v="BDT11-14403-30"/>
    <x v="1"/>
    <n v="2.4470000000000001"/>
    <n v="3.4474999999999998"/>
    <x v="44"/>
  </r>
  <r>
    <s v="BDT11-14403-32"/>
    <x v="1"/>
    <n v="2.0834999999999999"/>
    <n v="2.9460000000000002"/>
    <x v="45"/>
  </r>
  <r>
    <s v="BDT11-14403-34"/>
    <x v="1"/>
    <n v="2.0649999999999999"/>
    <n v="2.4186666670000001"/>
    <x v="46"/>
  </r>
  <r>
    <s v="BDT11-14403-35"/>
    <x v="1"/>
    <n v="2.6579999999999999"/>
    <n v="2.7410000000000001"/>
    <x v="47"/>
  </r>
  <r>
    <s v="BDT11-17203-1"/>
    <x v="1"/>
    <n v="5.8319999999999999"/>
    <n v="8.2140000000000004"/>
    <x v="48"/>
  </r>
  <r>
    <s v="BDT11-17203-2"/>
    <x v="1"/>
    <n v="4.8028201460000002"/>
    <n v="6.9370000000000003"/>
    <x v="49"/>
  </r>
  <r>
    <s v="BDT11-17203-3"/>
    <x v="1"/>
    <n v="4.8840000000000003"/>
    <n v="7.35"/>
    <x v="50"/>
  </r>
  <r>
    <s v="BDT11-17203-4"/>
    <x v="1"/>
    <n v="5.0419999999999998"/>
    <n v="7.94"/>
    <x v="51"/>
  </r>
  <r>
    <s v="BDT11-17203-5"/>
    <x v="1"/>
    <n v="5.3380000000000001"/>
    <n v="7.782"/>
    <x v="52"/>
  </r>
  <r>
    <s v="BDT11-17203-6"/>
    <x v="1"/>
    <n v="5.3220000000000001"/>
    <n v="8.0570000000000004"/>
    <x v="53"/>
  </r>
  <r>
    <s v="BDT11-17203-7"/>
    <x v="1"/>
    <n v="5.6479999999999997"/>
    <n v="7.0979999999999999"/>
    <x v="54"/>
  </r>
  <r>
    <s v="BDT11-17203-8"/>
    <x v="1"/>
    <n v="5.2439999999999998"/>
    <n v="7.9180000000000001"/>
    <x v="55"/>
  </r>
  <r>
    <s v="BDT11-17203-9"/>
    <x v="1"/>
    <n v="4.9909999999999997"/>
    <n v="7.7160000000000002"/>
    <x v="56"/>
  </r>
  <r>
    <s v="BDT11-17203-10"/>
    <x v="1"/>
    <n v="4.8970000000000002"/>
    <n v="7.1349999999999998"/>
    <x v="57"/>
  </r>
  <r>
    <s v="BDT11-20903-1"/>
    <x v="1"/>
    <n v="5.9029999999999996"/>
    <n v="8.7260000000000009"/>
    <x v="58"/>
  </r>
  <r>
    <s v="BDT11-20903-2"/>
    <x v="1"/>
    <n v="4.9589999999999996"/>
    <n v="7.1829999999999998"/>
    <x v="59"/>
  </r>
  <r>
    <s v="BDT11-20903-3"/>
    <x v="1"/>
    <n v="5.0369999999999999"/>
    <n v="7.3390000000000004"/>
    <x v="60"/>
  </r>
  <r>
    <s v="BDT11-20903-4"/>
    <x v="1"/>
    <n v="5.1070000000000002"/>
    <n v="7.6189999999999998"/>
    <x v="61"/>
  </r>
  <r>
    <s v="BDT11-20903-5"/>
    <x v="1"/>
    <n v="5.4740000000000002"/>
    <n v="7.4039999999999999"/>
    <x v="62"/>
  </r>
  <r>
    <s v="BDT11-20903-6"/>
    <x v="1"/>
    <n v="4.9820000000000002"/>
    <n v="6.9450000000000003"/>
    <x v="63"/>
  </r>
  <r>
    <s v="BDT11-20903-7"/>
    <x v="1"/>
    <n v="4.6920000000000002"/>
    <n v="6.9980000000000002"/>
    <x v="64"/>
  </r>
  <r>
    <s v="BDT11-20903-8"/>
    <x v="1"/>
    <n v="5.7210000000000001"/>
    <n v="7.7210000000000001"/>
    <x v="65"/>
  </r>
  <r>
    <s v="BDT11-20903-9"/>
    <x v="1"/>
    <n v="4.7329999999999997"/>
    <n v="7.1619999999999999"/>
    <x v="66"/>
  </r>
  <r>
    <s v="BDT11-20903-10"/>
    <x v="1"/>
    <n v="5.1310000000000002"/>
    <n v="7.4720000000000004"/>
    <x v="67"/>
  </r>
  <r>
    <s v="BDT11-23601-14"/>
    <x v="1"/>
    <n v="5.1859999999999999"/>
    <n v="7.2130000000000001"/>
    <x v="68"/>
  </r>
  <r>
    <s v="BDT11-23601-15"/>
    <x v="1"/>
    <n v="5.1529999999999996"/>
    <n v="7.3789999999999996"/>
    <x v="69"/>
  </r>
  <r>
    <s v="BDT11-23601-17"/>
    <x v="1"/>
    <n v="5.75"/>
    <n v="8.1530000000000005"/>
    <x v="70"/>
  </r>
  <r>
    <s v="BDT11-23601-18"/>
    <x v="1"/>
    <n v="4.6639999999999997"/>
    <n v="6.4329999999999998"/>
    <x v="71"/>
  </r>
  <r>
    <s v="BDT11-23601-20"/>
    <x v="1"/>
    <n v="4.0629999999999997"/>
    <n v="5.8949999999999996"/>
    <x v="72"/>
  </r>
  <r>
    <s v="BDT11-23601-21"/>
    <x v="1"/>
    <n v="5.12"/>
    <n v="7.6020000000000003"/>
    <x v="73"/>
  </r>
  <r>
    <s v="BDT11-23601-24"/>
    <x v="1"/>
    <n v="4.05"/>
    <n v="5.9509999999999996"/>
    <x v="74"/>
  </r>
  <r>
    <s v="BDT11-23601-25"/>
    <x v="1"/>
    <n v="3.4129999999999998"/>
    <n v="5.0419999999999998"/>
    <x v="75"/>
  </r>
  <r>
    <s v="BDT11-23601-26"/>
    <x v="1"/>
    <n v="4.24"/>
    <n v="6.1369999999999996"/>
    <x v="76"/>
  </r>
  <r>
    <m/>
    <x v="2"/>
    <m/>
    <m/>
    <x v="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D16" firstHeaderRow="1" firstDataRow="2" firstDataCol="1"/>
  <pivotFields count="5">
    <pivotField showAll="0"/>
    <pivotField axis="axisCol" showAll="0">
      <items count="4">
        <item x="0"/>
        <item x="1"/>
        <item h="1" x="2"/>
        <item t="default"/>
      </items>
    </pivotField>
    <pivotField showAll="0"/>
    <pivotField showAll="0"/>
    <pivotField axis="axisRow" dataField="1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4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unt of Relateive major chela length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8"/>
  <sheetViews>
    <sheetView tabSelected="1" workbookViewId="0">
      <pane ySplit="1" topLeftCell="A2" activePane="bottomLeft" state="frozen"/>
      <selection pane="bottomLeft" activeCell="G7" sqref="G7"/>
    </sheetView>
  </sheetViews>
  <sheetFormatPr defaultColWidth="11" defaultRowHeight="15.75" x14ac:dyDescent="0.25"/>
  <cols>
    <col min="1" max="4" width="25.125" style="1" customWidth="1"/>
    <col min="5" max="5" width="25.125" style="9" customWidth="1"/>
  </cols>
  <sheetData>
    <row r="1" spans="1:5" x14ac:dyDescent="0.25">
      <c r="A1" s="10" t="s">
        <v>80</v>
      </c>
      <c r="B1" s="10" t="s">
        <v>0</v>
      </c>
      <c r="C1" s="10" t="s">
        <v>81</v>
      </c>
      <c r="D1" s="10" t="s">
        <v>82</v>
      </c>
      <c r="E1" s="10" t="s">
        <v>113</v>
      </c>
    </row>
    <row r="2" spans="1:5" x14ac:dyDescent="0.25">
      <c r="A2" s="1" t="s">
        <v>2</v>
      </c>
      <c r="B2" s="1" t="s">
        <v>1</v>
      </c>
      <c r="C2" s="2">
        <v>4.1980000000000004</v>
      </c>
      <c r="D2" s="2">
        <v>5.601</v>
      </c>
      <c r="E2" s="8">
        <f>D2/C2</f>
        <v>1.3342067651262504</v>
      </c>
    </row>
    <row r="3" spans="1:5" x14ac:dyDescent="0.25">
      <c r="A3" s="1" t="s">
        <v>3</v>
      </c>
      <c r="B3" s="1" t="s">
        <v>1</v>
      </c>
      <c r="C3" s="2">
        <v>3.706</v>
      </c>
      <c r="D3" s="2">
        <v>4.702</v>
      </c>
      <c r="E3" s="8">
        <f t="shared" ref="E3:E66" si="0">D3/C3</f>
        <v>1.2687533729087965</v>
      </c>
    </row>
    <row r="4" spans="1:5" x14ac:dyDescent="0.25">
      <c r="A4" s="1" t="s">
        <v>4</v>
      </c>
      <c r="B4" s="1" t="s">
        <v>1</v>
      </c>
      <c r="C4" s="2">
        <v>2.6964999999999999</v>
      </c>
      <c r="D4" s="2">
        <v>3.4634999999999998</v>
      </c>
      <c r="E4" s="8">
        <f t="shared" si="0"/>
        <v>1.2844427962173188</v>
      </c>
    </row>
    <row r="5" spans="1:5" x14ac:dyDescent="0.25">
      <c r="A5" s="1" t="s">
        <v>5</v>
      </c>
      <c r="B5" s="1" t="s">
        <v>1</v>
      </c>
      <c r="C5" s="2">
        <v>2.4510000000000001</v>
      </c>
      <c r="D5" s="2">
        <v>3.29</v>
      </c>
      <c r="E5" s="8">
        <f t="shared" si="0"/>
        <v>1.3423092615259078</v>
      </c>
    </row>
    <row r="6" spans="1:5" x14ac:dyDescent="0.25">
      <c r="A6" s="1" t="s">
        <v>6</v>
      </c>
      <c r="B6" s="1" t="s">
        <v>1</v>
      </c>
      <c r="C6" s="2">
        <v>2.1789999999999998</v>
      </c>
      <c r="D6" s="2">
        <v>3.7810000000000001</v>
      </c>
      <c r="E6" s="8">
        <f t="shared" si="0"/>
        <v>1.7351996328591099</v>
      </c>
    </row>
    <row r="7" spans="1:5" x14ac:dyDescent="0.25">
      <c r="A7" s="1" t="s">
        <v>7</v>
      </c>
      <c r="B7" s="1" t="s">
        <v>1</v>
      </c>
      <c r="C7" s="2">
        <v>7.0337500000000004</v>
      </c>
      <c r="D7" s="2">
        <v>7.6660000000000004</v>
      </c>
      <c r="E7" s="8">
        <f t="shared" si="0"/>
        <v>1.0898880398080681</v>
      </c>
    </row>
    <row r="8" spans="1:5" x14ac:dyDescent="0.25">
      <c r="A8" s="1" t="s">
        <v>8</v>
      </c>
      <c r="B8" s="1" t="s">
        <v>1</v>
      </c>
      <c r="C8" s="2">
        <v>6.7949999999999999</v>
      </c>
      <c r="D8" s="2">
        <v>5.8460000000000001</v>
      </c>
      <c r="E8" s="8">
        <f t="shared" si="0"/>
        <v>0.86033848417954384</v>
      </c>
    </row>
    <row r="9" spans="1:5" x14ac:dyDescent="0.25">
      <c r="A9" s="1" t="s">
        <v>9</v>
      </c>
      <c r="B9" s="1" t="s">
        <v>1</v>
      </c>
      <c r="C9" s="2">
        <v>7.3724999999999996</v>
      </c>
      <c r="D9" s="2">
        <v>5.8129999999999997</v>
      </c>
      <c r="E9" s="8">
        <f t="shared" si="0"/>
        <v>0.78847066802305865</v>
      </c>
    </row>
    <row r="10" spans="1:5" x14ac:dyDescent="0.25">
      <c r="A10" s="1" t="s">
        <v>10</v>
      </c>
      <c r="B10" s="1" t="s">
        <v>1</v>
      </c>
      <c r="C10" s="2">
        <v>5.008</v>
      </c>
      <c r="D10" s="2">
        <v>5.05</v>
      </c>
      <c r="E10" s="8">
        <f t="shared" si="0"/>
        <v>1.0083865814696484</v>
      </c>
    </row>
    <row r="11" spans="1:5" x14ac:dyDescent="0.25">
      <c r="A11" s="1" t="s">
        <v>11</v>
      </c>
      <c r="B11" s="1" t="s">
        <v>1</v>
      </c>
      <c r="C11" s="2">
        <v>5.6079999999999997</v>
      </c>
      <c r="D11" s="2">
        <v>4.782</v>
      </c>
      <c r="E11" s="8">
        <f t="shared" si="0"/>
        <v>0.85271041369472189</v>
      </c>
    </row>
    <row r="12" spans="1:5" x14ac:dyDescent="0.25">
      <c r="A12" s="1" t="s">
        <v>12</v>
      </c>
      <c r="B12" s="1" t="s">
        <v>1</v>
      </c>
      <c r="C12" s="2">
        <v>4.5060000000000002</v>
      </c>
      <c r="D12" s="2">
        <v>4.3150000000000004</v>
      </c>
      <c r="E12" s="8">
        <f t="shared" si="0"/>
        <v>0.95761207279183314</v>
      </c>
    </row>
    <row r="13" spans="1:5" x14ac:dyDescent="0.25">
      <c r="A13" s="1" t="s">
        <v>13</v>
      </c>
      <c r="B13" s="1" t="s">
        <v>1</v>
      </c>
      <c r="C13" s="2">
        <v>3.9849999999999999</v>
      </c>
      <c r="D13" s="2">
        <v>3.8879999999999999</v>
      </c>
      <c r="E13" s="8">
        <f t="shared" si="0"/>
        <v>0.97565872020075284</v>
      </c>
    </row>
    <row r="14" spans="1:5" x14ac:dyDescent="0.25">
      <c r="A14" s="1" t="s">
        <v>14</v>
      </c>
      <c r="B14" s="1" t="s">
        <v>1</v>
      </c>
      <c r="C14" s="2">
        <v>6.9850000000000003</v>
      </c>
      <c r="D14" s="2">
        <v>6.9429999999999996</v>
      </c>
      <c r="E14" s="8">
        <f t="shared" si="0"/>
        <v>0.99398711524695771</v>
      </c>
    </row>
    <row r="15" spans="1:5" x14ac:dyDescent="0.25">
      <c r="A15" s="1" t="s">
        <v>15</v>
      </c>
      <c r="B15" s="1" t="s">
        <v>1</v>
      </c>
      <c r="C15" s="2">
        <v>6.2850000000000001</v>
      </c>
      <c r="D15" s="2">
        <v>5.2679999999999998</v>
      </c>
      <c r="E15" s="8">
        <f t="shared" si="0"/>
        <v>0.83818615751789971</v>
      </c>
    </row>
    <row r="16" spans="1:5" x14ac:dyDescent="0.25">
      <c r="A16" s="1" t="s">
        <v>16</v>
      </c>
      <c r="B16" s="1" t="s">
        <v>1</v>
      </c>
      <c r="C16" s="2">
        <v>6.4459999999999997</v>
      </c>
      <c r="D16" s="2">
        <v>5.8680000000000003</v>
      </c>
      <c r="E16" s="8">
        <f t="shared" si="0"/>
        <v>0.91033198883028243</v>
      </c>
    </row>
    <row r="17" spans="1:5" x14ac:dyDescent="0.25">
      <c r="A17" s="1" t="s">
        <v>17</v>
      </c>
      <c r="B17" s="1" t="s">
        <v>1</v>
      </c>
      <c r="C17" s="2">
        <v>5.8440000000000003</v>
      </c>
      <c r="D17" s="2">
        <v>5.5990000000000002</v>
      </c>
      <c r="E17" s="8">
        <f t="shared" si="0"/>
        <v>0.95807665982203971</v>
      </c>
    </row>
    <row r="18" spans="1:5" x14ac:dyDescent="0.25">
      <c r="A18" s="1" t="s">
        <v>18</v>
      </c>
      <c r="B18" s="1" t="s">
        <v>1</v>
      </c>
      <c r="C18" s="2">
        <v>5.6710000000000003</v>
      </c>
      <c r="D18" s="2">
        <v>6.1420000000000003</v>
      </c>
      <c r="E18" s="8">
        <f t="shared" si="0"/>
        <v>1.0830541350731793</v>
      </c>
    </row>
    <row r="19" spans="1:5" x14ac:dyDescent="0.25">
      <c r="A19" s="1" t="s">
        <v>19</v>
      </c>
      <c r="B19" s="1" t="s">
        <v>1</v>
      </c>
      <c r="C19" s="2">
        <v>6.6340000000000003</v>
      </c>
      <c r="D19" s="2">
        <v>6.1529999999999996</v>
      </c>
      <c r="E19" s="8">
        <f t="shared" si="0"/>
        <v>0.92749472414832668</v>
      </c>
    </row>
    <row r="20" spans="1:5" x14ac:dyDescent="0.25">
      <c r="A20" s="1" t="s">
        <v>20</v>
      </c>
      <c r="B20" s="1" t="s">
        <v>1</v>
      </c>
      <c r="C20" s="2">
        <v>6.1550000000000002</v>
      </c>
      <c r="D20" s="2">
        <v>5.4009999999999998</v>
      </c>
      <c r="E20" s="8">
        <f t="shared" si="0"/>
        <v>0.87749796913078792</v>
      </c>
    </row>
    <row r="21" spans="1:5" x14ac:dyDescent="0.25">
      <c r="A21" s="1" t="s">
        <v>21</v>
      </c>
      <c r="B21" s="1" t="s">
        <v>1</v>
      </c>
      <c r="C21" s="2">
        <v>5.3810000000000002</v>
      </c>
      <c r="D21" s="2">
        <v>5.6349999999999998</v>
      </c>
      <c r="E21" s="8">
        <f t="shared" si="0"/>
        <v>1.0472031220962645</v>
      </c>
    </row>
    <row r="22" spans="1:5" x14ac:dyDescent="0.25">
      <c r="A22" s="1" t="s">
        <v>22</v>
      </c>
      <c r="B22" s="1" t="s">
        <v>1</v>
      </c>
      <c r="C22" s="2">
        <v>5.8579999999999997</v>
      </c>
      <c r="D22" s="2">
        <v>5.6660000000000004</v>
      </c>
      <c r="E22" s="8">
        <f t="shared" si="0"/>
        <v>0.96722430863776043</v>
      </c>
    </row>
    <row r="23" spans="1:5" x14ac:dyDescent="0.25">
      <c r="A23" s="1" t="s">
        <v>23</v>
      </c>
      <c r="B23" s="1" t="s">
        <v>1</v>
      </c>
      <c r="C23" s="2">
        <v>4.8810000000000002</v>
      </c>
      <c r="D23" s="2">
        <v>4.9390000000000001</v>
      </c>
      <c r="E23" s="8">
        <f t="shared" si="0"/>
        <v>1.0118828108994058</v>
      </c>
    </row>
    <row r="24" spans="1:5" x14ac:dyDescent="0.25">
      <c r="A24" s="1" t="s">
        <v>24</v>
      </c>
      <c r="B24" s="1" t="s">
        <v>1</v>
      </c>
      <c r="C24" s="2">
        <v>6.7160000000000002</v>
      </c>
      <c r="D24" s="2">
        <v>5.6079999999999997</v>
      </c>
      <c r="E24" s="8">
        <f t="shared" si="0"/>
        <v>0.8350208457415127</v>
      </c>
    </row>
    <row r="25" spans="1:5" x14ac:dyDescent="0.25">
      <c r="A25" s="1" t="s">
        <v>25</v>
      </c>
      <c r="B25" s="1" t="s">
        <v>1</v>
      </c>
      <c r="C25" s="2">
        <v>6.5949999999999998</v>
      </c>
      <c r="D25" s="2">
        <v>7.4710000000000001</v>
      </c>
      <c r="E25" s="8">
        <f t="shared" si="0"/>
        <v>1.132827899924185</v>
      </c>
    </row>
    <row r="26" spans="1:5" x14ac:dyDescent="0.25">
      <c r="A26" s="1" t="s">
        <v>26</v>
      </c>
      <c r="B26" s="1" t="s">
        <v>1</v>
      </c>
      <c r="C26" s="2">
        <v>6.46</v>
      </c>
      <c r="D26" s="2">
        <v>5.8150000000000004</v>
      </c>
      <c r="E26" s="8">
        <f t="shared" si="0"/>
        <v>0.90015479876160998</v>
      </c>
    </row>
    <row r="27" spans="1:5" x14ac:dyDescent="0.25">
      <c r="A27" s="1" t="s">
        <v>27</v>
      </c>
      <c r="B27" s="1" t="s">
        <v>1</v>
      </c>
      <c r="C27" s="2">
        <v>5.9509999999999996</v>
      </c>
      <c r="D27" s="2">
        <v>5.4960000000000004</v>
      </c>
      <c r="E27" s="8">
        <f t="shared" si="0"/>
        <v>0.92354226180473886</v>
      </c>
    </row>
    <row r="28" spans="1:5" x14ac:dyDescent="0.25">
      <c r="A28" s="1" t="s">
        <v>28</v>
      </c>
      <c r="B28" s="1" t="s">
        <v>1</v>
      </c>
      <c r="C28" s="2">
        <v>5.923</v>
      </c>
      <c r="D28" s="2">
        <v>5.6079999999999997</v>
      </c>
      <c r="E28" s="8">
        <f t="shared" si="0"/>
        <v>0.94681749113624847</v>
      </c>
    </row>
    <row r="29" spans="1:5" x14ac:dyDescent="0.25">
      <c r="A29" s="1" t="s">
        <v>29</v>
      </c>
      <c r="B29" s="1" t="s">
        <v>1</v>
      </c>
      <c r="C29" s="2">
        <v>6.2489999999999997</v>
      </c>
      <c r="D29" s="2">
        <v>5.7350000000000003</v>
      </c>
      <c r="E29" s="8">
        <f t="shared" si="0"/>
        <v>0.91774683949431923</v>
      </c>
    </row>
    <row r="30" spans="1:5" x14ac:dyDescent="0.25">
      <c r="A30" s="1" t="s">
        <v>30</v>
      </c>
      <c r="B30" s="1" t="s">
        <v>1</v>
      </c>
      <c r="C30" s="2">
        <v>7.2380000000000004</v>
      </c>
      <c r="D30" s="2">
        <v>8.1280000000000001</v>
      </c>
      <c r="E30" s="8">
        <f t="shared" si="0"/>
        <v>1.1229621442387399</v>
      </c>
    </row>
    <row r="31" spans="1:5" x14ac:dyDescent="0.25">
      <c r="A31" s="1" t="s">
        <v>31</v>
      </c>
      <c r="B31" s="1" t="s">
        <v>1</v>
      </c>
      <c r="C31" s="2">
        <v>6.0590000000000002</v>
      </c>
      <c r="D31" s="2">
        <v>5.4180000000000001</v>
      </c>
      <c r="E31" s="8">
        <f t="shared" si="0"/>
        <v>0.89420696484568407</v>
      </c>
    </row>
    <row r="32" spans="1:5" x14ac:dyDescent="0.25">
      <c r="A32" s="1" t="s">
        <v>32</v>
      </c>
      <c r="B32" s="1" t="s">
        <v>1</v>
      </c>
      <c r="C32" s="2">
        <v>3.7050000000000001</v>
      </c>
      <c r="D32" s="2">
        <v>4.3170000000000002</v>
      </c>
      <c r="E32" s="8">
        <f t="shared" si="0"/>
        <v>1.1651821862348177</v>
      </c>
    </row>
    <row r="33" spans="1:5" x14ac:dyDescent="0.25">
      <c r="A33" s="1" t="s">
        <v>33</v>
      </c>
      <c r="B33" s="1" t="s">
        <v>1</v>
      </c>
      <c r="C33" s="2">
        <v>4.0259999999999998</v>
      </c>
      <c r="D33" s="2">
        <v>4.806</v>
      </c>
      <c r="E33" s="8">
        <f t="shared" si="0"/>
        <v>1.1937406855439643</v>
      </c>
    </row>
    <row r="34" spans="1:5" x14ac:dyDescent="0.25">
      <c r="A34" s="1" t="s">
        <v>34</v>
      </c>
      <c r="B34" s="1" t="s">
        <v>1</v>
      </c>
      <c r="C34" s="2">
        <v>7.06</v>
      </c>
      <c r="D34" s="2">
        <v>6.367</v>
      </c>
      <c r="E34" s="8">
        <f t="shared" si="0"/>
        <v>0.9018413597733711</v>
      </c>
    </row>
    <row r="35" spans="1:5" x14ac:dyDescent="0.25">
      <c r="A35" s="1" t="s">
        <v>35</v>
      </c>
      <c r="B35" s="1" t="s">
        <v>1</v>
      </c>
      <c r="C35" s="2">
        <v>4.7590000000000003</v>
      </c>
      <c r="D35" s="2">
        <v>4.7460000000000004</v>
      </c>
      <c r="E35" s="8">
        <f t="shared" si="0"/>
        <v>0.99726833368354695</v>
      </c>
    </row>
    <row r="36" spans="1:5" x14ac:dyDescent="0.25">
      <c r="A36" s="1" t="s">
        <v>36</v>
      </c>
      <c r="B36" s="1" t="s">
        <v>1</v>
      </c>
      <c r="C36" s="2">
        <v>3.532</v>
      </c>
      <c r="D36" s="2">
        <v>4.2489999999999997</v>
      </c>
      <c r="E36" s="8">
        <f t="shared" si="0"/>
        <v>1.2030011325028311</v>
      </c>
    </row>
    <row r="37" spans="1:5" x14ac:dyDescent="0.25">
      <c r="A37" s="1" t="s">
        <v>37</v>
      </c>
      <c r="B37" s="1" t="s">
        <v>1</v>
      </c>
      <c r="C37" s="2">
        <v>3.6515</v>
      </c>
      <c r="D37" s="2">
        <v>4.4050000000000002</v>
      </c>
      <c r="E37" s="8">
        <f t="shared" si="0"/>
        <v>1.2063535533342462</v>
      </c>
    </row>
    <row r="38" spans="1:5" x14ac:dyDescent="0.25">
      <c r="A38" s="1" t="s">
        <v>38</v>
      </c>
      <c r="B38" s="1" t="s">
        <v>1</v>
      </c>
      <c r="C38" s="2">
        <v>3.6875</v>
      </c>
      <c r="D38" s="2">
        <v>4.2504999999999997</v>
      </c>
      <c r="E38" s="8">
        <f t="shared" si="0"/>
        <v>1.1526779661016948</v>
      </c>
    </row>
    <row r="39" spans="1:5" x14ac:dyDescent="0.25">
      <c r="A39" s="1" t="s">
        <v>39</v>
      </c>
      <c r="B39" s="1" t="s">
        <v>1</v>
      </c>
      <c r="C39" s="2">
        <v>3.6509999999999998</v>
      </c>
      <c r="D39" s="2">
        <v>3.9754999999999998</v>
      </c>
      <c r="E39" s="8">
        <f t="shared" si="0"/>
        <v>1.0888797589701451</v>
      </c>
    </row>
    <row r="40" spans="1:5" x14ac:dyDescent="0.25">
      <c r="A40" s="1" t="s">
        <v>41</v>
      </c>
      <c r="B40" s="1" t="s">
        <v>40</v>
      </c>
      <c r="C40" s="2">
        <v>3.5945</v>
      </c>
      <c r="D40" s="2">
        <v>4.8579999999999997</v>
      </c>
      <c r="E40" s="8">
        <f t="shared" si="0"/>
        <v>1.3515092502434274</v>
      </c>
    </row>
    <row r="41" spans="1:5" x14ac:dyDescent="0.25">
      <c r="A41" s="1" t="s">
        <v>42</v>
      </c>
      <c r="B41" s="1" t="s">
        <v>40</v>
      </c>
      <c r="C41" s="2">
        <v>3.7444999999999999</v>
      </c>
      <c r="D41" s="2">
        <v>2.5630000000000002</v>
      </c>
      <c r="E41" s="8">
        <f t="shared" si="0"/>
        <v>0.68447055681666447</v>
      </c>
    </row>
    <row r="42" spans="1:5" x14ac:dyDescent="0.25">
      <c r="A42" s="1" t="s">
        <v>43</v>
      </c>
      <c r="B42" s="1" t="s">
        <v>40</v>
      </c>
      <c r="C42" s="2">
        <v>2.8115000000000001</v>
      </c>
      <c r="D42" s="2">
        <v>4.22</v>
      </c>
      <c r="E42" s="8">
        <f t="shared" si="0"/>
        <v>1.5009781255557531</v>
      </c>
    </row>
    <row r="43" spans="1:5" x14ac:dyDescent="0.25">
      <c r="A43" s="1" t="s">
        <v>44</v>
      </c>
      <c r="B43" s="1" t="s">
        <v>40</v>
      </c>
      <c r="C43" s="2">
        <v>2.2149999999999999</v>
      </c>
      <c r="D43" s="2">
        <v>2.956</v>
      </c>
      <c r="E43" s="8">
        <f t="shared" si="0"/>
        <v>1.3345372460496614</v>
      </c>
    </row>
    <row r="44" spans="1:5" x14ac:dyDescent="0.25">
      <c r="A44" s="1" t="s">
        <v>45</v>
      </c>
      <c r="B44" s="1" t="s">
        <v>40</v>
      </c>
      <c r="C44" s="2">
        <v>2.4085000000000001</v>
      </c>
      <c r="D44" s="2">
        <v>3.242</v>
      </c>
      <c r="E44" s="8">
        <f t="shared" si="0"/>
        <v>1.346066016192651</v>
      </c>
    </row>
    <row r="45" spans="1:5" x14ac:dyDescent="0.25">
      <c r="A45" s="1" t="s">
        <v>46</v>
      </c>
      <c r="B45" s="1" t="s">
        <v>40</v>
      </c>
      <c r="C45" s="2">
        <v>2.625</v>
      </c>
      <c r="D45" s="2">
        <v>3.6644999999999999</v>
      </c>
      <c r="E45" s="8">
        <f t="shared" si="0"/>
        <v>1.3959999999999999</v>
      </c>
    </row>
    <row r="46" spans="1:5" x14ac:dyDescent="0.25">
      <c r="A46" s="1" t="s">
        <v>47</v>
      </c>
      <c r="B46" s="1" t="s">
        <v>40</v>
      </c>
      <c r="C46" s="2">
        <v>2.4470000000000001</v>
      </c>
      <c r="D46" s="2">
        <v>3.4474999999999998</v>
      </c>
      <c r="E46" s="8">
        <f t="shared" si="0"/>
        <v>1.4088680016346546</v>
      </c>
    </row>
    <row r="47" spans="1:5" x14ac:dyDescent="0.25">
      <c r="A47" s="1" t="s">
        <v>48</v>
      </c>
      <c r="B47" s="1" t="s">
        <v>40</v>
      </c>
      <c r="C47" s="2">
        <v>2.0834999999999999</v>
      </c>
      <c r="D47" s="2">
        <v>2.9460000000000002</v>
      </c>
      <c r="E47" s="8">
        <f t="shared" si="0"/>
        <v>1.4139668826493883</v>
      </c>
    </row>
    <row r="48" spans="1:5" x14ac:dyDescent="0.25">
      <c r="A48" s="1" t="s">
        <v>49</v>
      </c>
      <c r="B48" s="1" t="s">
        <v>40</v>
      </c>
      <c r="C48" s="2">
        <v>2.0649999999999999</v>
      </c>
      <c r="D48" s="2">
        <v>2.4186666670000001</v>
      </c>
      <c r="E48" s="8">
        <f t="shared" si="0"/>
        <v>1.1712671510895885</v>
      </c>
    </row>
    <row r="49" spans="1:5" x14ac:dyDescent="0.25">
      <c r="A49" s="1" t="s">
        <v>50</v>
      </c>
      <c r="B49" s="1" t="s">
        <v>40</v>
      </c>
      <c r="C49" s="2">
        <v>2.6579999999999999</v>
      </c>
      <c r="D49" s="2">
        <v>2.7410000000000001</v>
      </c>
      <c r="E49" s="8">
        <f t="shared" si="0"/>
        <v>1.0312264860797593</v>
      </c>
    </row>
    <row r="50" spans="1:5" x14ac:dyDescent="0.25">
      <c r="A50" s="1" t="s">
        <v>51</v>
      </c>
      <c r="B50" s="1" t="s">
        <v>40</v>
      </c>
      <c r="C50" s="2">
        <v>5.8319999999999999</v>
      </c>
      <c r="D50" s="2">
        <v>8.2140000000000004</v>
      </c>
      <c r="E50" s="8">
        <f t="shared" si="0"/>
        <v>1.4084362139917697</v>
      </c>
    </row>
    <row r="51" spans="1:5" x14ac:dyDescent="0.25">
      <c r="A51" s="1" t="s">
        <v>52</v>
      </c>
      <c r="B51" s="1" t="s">
        <v>40</v>
      </c>
      <c r="C51" s="2">
        <v>4.8028201460000002</v>
      </c>
      <c r="D51" s="2">
        <v>6.9370000000000003</v>
      </c>
      <c r="E51" s="8">
        <f t="shared" si="0"/>
        <v>1.4443597280604894</v>
      </c>
    </row>
    <row r="52" spans="1:5" x14ac:dyDescent="0.25">
      <c r="A52" s="1" t="s">
        <v>53</v>
      </c>
      <c r="B52" s="1" t="s">
        <v>40</v>
      </c>
      <c r="C52" s="2">
        <v>4.8840000000000003</v>
      </c>
      <c r="D52" s="2">
        <v>7.35</v>
      </c>
      <c r="E52" s="8">
        <f t="shared" si="0"/>
        <v>1.5049140049140048</v>
      </c>
    </row>
    <row r="53" spans="1:5" x14ac:dyDescent="0.25">
      <c r="A53" s="1" t="s">
        <v>54</v>
      </c>
      <c r="B53" s="1" t="s">
        <v>40</v>
      </c>
      <c r="C53" s="2">
        <v>5.0419999999999998</v>
      </c>
      <c r="D53" s="2">
        <v>7.94</v>
      </c>
      <c r="E53" s="8">
        <f t="shared" si="0"/>
        <v>1.5747719159063864</v>
      </c>
    </row>
    <row r="54" spans="1:5" x14ac:dyDescent="0.25">
      <c r="A54" s="1" t="s">
        <v>55</v>
      </c>
      <c r="B54" s="1" t="s">
        <v>40</v>
      </c>
      <c r="C54" s="2">
        <v>5.3380000000000001</v>
      </c>
      <c r="D54" s="2">
        <v>7.782</v>
      </c>
      <c r="E54" s="8">
        <f t="shared" si="0"/>
        <v>1.4578493817909328</v>
      </c>
    </row>
    <row r="55" spans="1:5" x14ac:dyDescent="0.25">
      <c r="A55" s="1" t="s">
        <v>56</v>
      </c>
      <c r="B55" s="1" t="s">
        <v>40</v>
      </c>
      <c r="C55" s="2">
        <v>5.3220000000000001</v>
      </c>
      <c r="D55" s="2">
        <v>8.0570000000000004</v>
      </c>
      <c r="E55" s="8">
        <f t="shared" si="0"/>
        <v>1.5139045471627208</v>
      </c>
    </row>
    <row r="56" spans="1:5" x14ac:dyDescent="0.25">
      <c r="A56" s="1" t="s">
        <v>57</v>
      </c>
      <c r="B56" s="1" t="s">
        <v>40</v>
      </c>
      <c r="C56" s="2">
        <v>5.6479999999999997</v>
      </c>
      <c r="D56" s="2">
        <v>7.0979999999999999</v>
      </c>
      <c r="E56" s="8">
        <f t="shared" si="0"/>
        <v>1.256728045325779</v>
      </c>
    </row>
    <row r="57" spans="1:5" x14ac:dyDescent="0.25">
      <c r="A57" s="1" t="s">
        <v>58</v>
      </c>
      <c r="B57" s="1" t="s">
        <v>40</v>
      </c>
      <c r="C57" s="2">
        <v>5.2439999999999998</v>
      </c>
      <c r="D57" s="2">
        <v>7.9180000000000001</v>
      </c>
      <c r="E57" s="8">
        <f t="shared" si="0"/>
        <v>1.5099160945842869</v>
      </c>
    </row>
    <row r="58" spans="1:5" x14ac:dyDescent="0.25">
      <c r="A58" s="1" t="s">
        <v>59</v>
      </c>
      <c r="B58" s="1" t="s">
        <v>40</v>
      </c>
      <c r="C58" s="2">
        <v>4.9909999999999997</v>
      </c>
      <c r="D58" s="2">
        <v>7.7160000000000002</v>
      </c>
      <c r="E58" s="8">
        <f t="shared" si="0"/>
        <v>1.5459827689841716</v>
      </c>
    </row>
    <row r="59" spans="1:5" x14ac:dyDescent="0.25">
      <c r="A59" s="1" t="s">
        <v>60</v>
      </c>
      <c r="B59" s="1" t="s">
        <v>40</v>
      </c>
      <c r="C59" s="2">
        <v>4.8970000000000002</v>
      </c>
      <c r="D59" s="2">
        <v>7.1349999999999998</v>
      </c>
      <c r="E59" s="8">
        <f t="shared" si="0"/>
        <v>1.4570144986726565</v>
      </c>
    </row>
    <row r="60" spans="1:5" x14ac:dyDescent="0.25">
      <c r="A60" s="1" t="s">
        <v>61</v>
      </c>
      <c r="B60" s="1" t="s">
        <v>40</v>
      </c>
      <c r="C60" s="2">
        <v>5.9029999999999996</v>
      </c>
      <c r="D60" s="2">
        <v>8.7260000000000009</v>
      </c>
      <c r="E60" s="8">
        <f t="shared" si="0"/>
        <v>1.478231407758767</v>
      </c>
    </row>
    <row r="61" spans="1:5" x14ac:dyDescent="0.25">
      <c r="A61" s="1" t="s">
        <v>62</v>
      </c>
      <c r="B61" s="1" t="s">
        <v>40</v>
      </c>
      <c r="C61" s="2">
        <v>4.9589999999999996</v>
      </c>
      <c r="D61" s="2">
        <v>7.1829999999999998</v>
      </c>
      <c r="E61" s="8">
        <f t="shared" si="0"/>
        <v>1.4484775156281509</v>
      </c>
    </row>
    <row r="62" spans="1:5" x14ac:dyDescent="0.25">
      <c r="A62" s="1" t="s">
        <v>63</v>
      </c>
      <c r="B62" s="1" t="s">
        <v>40</v>
      </c>
      <c r="C62" s="2">
        <v>5.0369999999999999</v>
      </c>
      <c r="D62" s="2">
        <v>7.3390000000000004</v>
      </c>
      <c r="E62" s="8">
        <f t="shared" si="0"/>
        <v>1.4570180663093113</v>
      </c>
    </row>
    <row r="63" spans="1:5" x14ac:dyDescent="0.25">
      <c r="A63" s="1" t="s">
        <v>64</v>
      </c>
      <c r="B63" s="1" t="s">
        <v>40</v>
      </c>
      <c r="C63" s="2">
        <v>5.1070000000000002</v>
      </c>
      <c r="D63" s="2">
        <v>7.6189999999999998</v>
      </c>
      <c r="E63" s="8">
        <f t="shared" si="0"/>
        <v>1.4918738985705893</v>
      </c>
    </row>
    <row r="64" spans="1:5" x14ac:dyDescent="0.25">
      <c r="A64" s="1" t="s">
        <v>65</v>
      </c>
      <c r="B64" s="1" t="s">
        <v>40</v>
      </c>
      <c r="C64" s="2">
        <v>5.4740000000000002</v>
      </c>
      <c r="D64" s="2">
        <v>7.4039999999999999</v>
      </c>
      <c r="E64" s="8">
        <f t="shared" si="0"/>
        <v>1.3525758129338692</v>
      </c>
    </row>
    <row r="65" spans="1:5" x14ac:dyDescent="0.25">
      <c r="A65" s="1" t="s">
        <v>66</v>
      </c>
      <c r="B65" s="1" t="s">
        <v>40</v>
      </c>
      <c r="C65" s="2">
        <v>4.9820000000000002</v>
      </c>
      <c r="D65" s="2">
        <v>6.9450000000000003</v>
      </c>
      <c r="E65" s="8">
        <f t="shared" si="0"/>
        <v>1.3940184664793256</v>
      </c>
    </row>
    <row r="66" spans="1:5" x14ac:dyDescent="0.25">
      <c r="A66" s="1" t="s">
        <v>67</v>
      </c>
      <c r="B66" s="1" t="s">
        <v>40</v>
      </c>
      <c r="C66" s="2">
        <v>4.6920000000000002</v>
      </c>
      <c r="D66" s="2">
        <v>6.9980000000000002</v>
      </c>
      <c r="E66" s="8">
        <f t="shared" si="0"/>
        <v>1.4914748508098892</v>
      </c>
    </row>
    <row r="67" spans="1:5" x14ac:dyDescent="0.25">
      <c r="A67" s="1" t="s">
        <v>68</v>
      </c>
      <c r="B67" s="1" t="s">
        <v>40</v>
      </c>
      <c r="C67" s="2">
        <v>5.7210000000000001</v>
      </c>
      <c r="D67" s="2">
        <v>7.7210000000000001</v>
      </c>
      <c r="E67" s="8">
        <f t="shared" ref="E67:E78" si="1">D67/C67</f>
        <v>1.3495892326516343</v>
      </c>
    </row>
    <row r="68" spans="1:5" x14ac:dyDescent="0.25">
      <c r="A68" s="1" t="s">
        <v>69</v>
      </c>
      <c r="B68" s="1" t="s">
        <v>40</v>
      </c>
      <c r="C68" s="2">
        <v>4.7329999999999997</v>
      </c>
      <c r="D68" s="2">
        <v>7.1619999999999999</v>
      </c>
      <c r="E68" s="8">
        <f t="shared" si="1"/>
        <v>1.5132051552926264</v>
      </c>
    </row>
    <row r="69" spans="1:5" x14ac:dyDescent="0.25">
      <c r="A69" s="1" t="s">
        <v>70</v>
      </c>
      <c r="B69" s="1" t="s">
        <v>40</v>
      </c>
      <c r="C69" s="2">
        <v>5.1310000000000002</v>
      </c>
      <c r="D69" s="2">
        <v>7.4720000000000004</v>
      </c>
      <c r="E69" s="8">
        <f t="shared" si="1"/>
        <v>1.4562463457415709</v>
      </c>
    </row>
    <row r="70" spans="1:5" x14ac:dyDescent="0.25">
      <c r="A70" s="1" t="s">
        <v>71</v>
      </c>
      <c r="B70" s="1" t="s">
        <v>40</v>
      </c>
      <c r="C70" s="2">
        <v>5.1859999999999999</v>
      </c>
      <c r="D70" s="2">
        <v>7.2130000000000001</v>
      </c>
      <c r="E70" s="8">
        <f t="shared" si="1"/>
        <v>1.3908600077130737</v>
      </c>
    </row>
    <row r="71" spans="1:5" x14ac:dyDescent="0.25">
      <c r="A71" s="1" t="s">
        <v>72</v>
      </c>
      <c r="B71" s="1" t="s">
        <v>40</v>
      </c>
      <c r="C71" s="2">
        <v>5.1529999999999996</v>
      </c>
      <c r="D71" s="2">
        <v>7.3789999999999996</v>
      </c>
      <c r="E71" s="8">
        <f t="shared" si="1"/>
        <v>1.431981370075684</v>
      </c>
    </row>
    <row r="72" spans="1:5" x14ac:dyDescent="0.25">
      <c r="A72" s="1" t="s">
        <v>73</v>
      </c>
      <c r="B72" s="1" t="s">
        <v>40</v>
      </c>
      <c r="C72" s="2">
        <v>5.75</v>
      </c>
      <c r="D72" s="2">
        <v>8.1530000000000005</v>
      </c>
      <c r="E72" s="8">
        <f t="shared" si="1"/>
        <v>1.417913043478261</v>
      </c>
    </row>
    <row r="73" spans="1:5" x14ac:dyDescent="0.25">
      <c r="A73" s="1" t="s">
        <v>74</v>
      </c>
      <c r="B73" s="1" t="s">
        <v>40</v>
      </c>
      <c r="C73" s="2">
        <v>4.6639999999999997</v>
      </c>
      <c r="D73" s="2">
        <v>6.4329999999999998</v>
      </c>
      <c r="E73" s="8">
        <f t="shared" si="1"/>
        <v>1.3792881646655233</v>
      </c>
    </row>
    <row r="74" spans="1:5" x14ac:dyDescent="0.25">
      <c r="A74" s="1" t="s">
        <v>75</v>
      </c>
      <c r="B74" s="1" t="s">
        <v>40</v>
      </c>
      <c r="C74" s="2">
        <v>4.0629999999999997</v>
      </c>
      <c r="D74" s="2">
        <v>5.8949999999999996</v>
      </c>
      <c r="E74" s="8">
        <f t="shared" si="1"/>
        <v>1.450898350972188</v>
      </c>
    </row>
    <row r="75" spans="1:5" x14ac:dyDescent="0.25">
      <c r="A75" s="1" t="s">
        <v>76</v>
      </c>
      <c r="B75" s="1" t="s">
        <v>40</v>
      </c>
      <c r="C75" s="2">
        <v>5.12</v>
      </c>
      <c r="D75" s="2">
        <v>7.6020000000000003</v>
      </c>
      <c r="E75" s="8">
        <f t="shared" si="1"/>
        <v>1.4847656250000001</v>
      </c>
    </row>
    <row r="76" spans="1:5" x14ac:dyDescent="0.25">
      <c r="A76" s="1" t="s">
        <v>77</v>
      </c>
      <c r="B76" s="1" t="s">
        <v>40</v>
      </c>
      <c r="C76" s="2">
        <v>4.05</v>
      </c>
      <c r="D76" s="2">
        <v>5.9509999999999996</v>
      </c>
      <c r="E76" s="8">
        <f t="shared" si="1"/>
        <v>1.4693827160493826</v>
      </c>
    </row>
    <row r="77" spans="1:5" x14ac:dyDescent="0.25">
      <c r="A77" s="1" t="s">
        <v>78</v>
      </c>
      <c r="B77" s="1" t="s">
        <v>40</v>
      </c>
      <c r="C77" s="2">
        <v>3.4129999999999998</v>
      </c>
      <c r="D77" s="2">
        <v>5.0419999999999998</v>
      </c>
      <c r="E77" s="8">
        <f t="shared" si="1"/>
        <v>1.4772927043656607</v>
      </c>
    </row>
    <row r="78" spans="1:5" x14ac:dyDescent="0.25">
      <c r="A78" s="1" t="s">
        <v>79</v>
      </c>
      <c r="B78" s="1" t="s">
        <v>40</v>
      </c>
      <c r="C78" s="2">
        <v>4.24</v>
      </c>
      <c r="D78" s="2">
        <v>6.1369999999999996</v>
      </c>
      <c r="E78" s="8">
        <f t="shared" si="1"/>
        <v>1.4474056603773584</v>
      </c>
    </row>
  </sheetData>
  <autoFilter ref="A1:D1"/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3" sqref="C13"/>
    </sheetView>
  </sheetViews>
  <sheetFormatPr defaultColWidth="11" defaultRowHeight="15.75" x14ac:dyDescent="0.25"/>
  <cols>
    <col min="4" max="4" width="14.625" customWidth="1"/>
    <col min="5" max="5" width="17" bestFit="1" customWidth="1"/>
  </cols>
  <sheetData>
    <row r="1" spans="1:6" x14ac:dyDescent="0.25">
      <c r="A1" s="3" t="s">
        <v>91</v>
      </c>
      <c r="B1" s="3" t="s">
        <v>90</v>
      </c>
      <c r="D1" s="3" t="s">
        <v>83</v>
      </c>
    </row>
    <row r="2" spans="1:6" x14ac:dyDescent="0.25">
      <c r="A2" s="4">
        <v>1.3342067651262504</v>
      </c>
      <c r="B2">
        <v>1.3515092502434274</v>
      </c>
      <c r="D2" s="5" t="s">
        <v>94</v>
      </c>
    </row>
    <row r="3" spans="1:6" x14ac:dyDescent="0.25">
      <c r="A3" s="4">
        <v>1.2687533729087965</v>
      </c>
      <c r="B3">
        <v>0.68447055681666447</v>
      </c>
      <c r="D3" t="s">
        <v>97</v>
      </c>
    </row>
    <row r="4" spans="1:6" x14ac:dyDescent="0.25">
      <c r="A4" s="4">
        <v>1.2844427962173188</v>
      </c>
      <c r="B4">
        <v>1.5009781255557531</v>
      </c>
    </row>
    <row r="5" spans="1:6" x14ac:dyDescent="0.25">
      <c r="A5" s="4">
        <v>1.3423092615259078</v>
      </c>
      <c r="B5">
        <v>1.3345372460496614</v>
      </c>
      <c r="E5" t="s">
        <v>95</v>
      </c>
    </row>
    <row r="6" spans="1:6" x14ac:dyDescent="0.25">
      <c r="A6" s="4">
        <v>1.7351996328591099</v>
      </c>
      <c r="B6">
        <v>1.346066016192651</v>
      </c>
      <c r="D6" t="s">
        <v>84</v>
      </c>
      <c r="E6" s="12">
        <f>_xlfn.T.TEST(A2:A39, B2:B40,2,2)</f>
        <v>7.6912259691584057E-14</v>
      </c>
    </row>
    <row r="7" spans="1:6" x14ac:dyDescent="0.25">
      <c r="A7" s="4">
        <v>1.0898880398080681</v>
      </c>
      <c r="B7">
        <v>1.3959999999999999</v>
      </c>
      <c r="E7" t="s">
        <v>96</v>
      </c>
    </row>
    <row r="8" spans="1:6" x14ac:dyDescent="0.25">
      <c r="A8" s="4">
        <v>0.86033848417954384</v>
      </c>
      <c r="B8">
        <v>1.4088680016346546</v>
      </c>
    </row>
    <row r="9" spans="1:6" x14ac:dyDescent="0.25">
      <c r="A9" s="4">
        <v>0.78847066802305865</v>
      </c>
      <c r="B9">
        <v>1.4139668826493883</v>
      </c>
      <c r="D9" t="s">
        <v>85</v>
      </c>
    </row>
    <row r="10" spans="1:6" x14ac:dyDescent="0.25">
      <c r="A10" s="4">
        <v>1.0083865814696484</v>
      </c>
      <c r="B10">
        <v>1.1712671510895885</v>
      </c>
      <c r="E10" t="s">
        <v>86</v>
      </c>
      <c r="F10" t="s">
        <v>87</v>
      </c>
    </row>
    <row r="11" spans="1:6" x14ac:dyDescent="0.25">
      <c r="A11" s="4">
        <v>0.85271041369472189</v>
      </c>
      <c r="B11">
        <v>1.0312264860797593</v>
      </c>
      <c r="D11" t="s">
        <v>91</v>
      </c>
      <c r="E11" s="13">
        <f>AVERAGE(A2:A39)</f>
        <v>1.0446089479552518</v>
      </c>
      <c r="F11" s="6">
        <f>STDEV(A2:A39)</f>
        <v>0.18715937591691173</v>
      </c>
    </row>
    <row r="12" spans="1:6" x14ac:dyDescent="0.25">
      <c r="A12">
        <v>0.95761207279183314</v>
      </c>
      <c r="B12">
        <v>1.4084362139917697</v>
      </c>
      <c r="D12" t="s">
        <v>90</v>
      </c>
      <c r="E12" s="13">
        <f>AVERAGE(B2:B40)</f>
        <v>1.4024427002712205</v>
      </c>
      <c r="F12" s="6">
        <f>STDEV(B2:B40)</f>
        <v>0.1548495450805589</v>
      </c>
    </row>
    <row r="13" spans="1:6" x14ac:dyDescent="0.25">
      <c r="A13">
        <v>0.97565872020075284</v>
      </c>
      <c r="B13">
        <v>1.4443597280604894</v>
      </c>
      <c r="E13" s="7" t="s">
        <v>88</v>
      </c>
      <c r="F13" s="7" t="s">
        <v>89</v>
      </c>
    </row>
    <row r="14" spans="1:6" x14ac:dyDescent="0.25">
      <c r="A14">
        <v>0.99398711524695771</v>
      </c>
      <c r="B14">
        <v>1.5049140049140048</v>
      </c>
    </row>
    <row r="15" spans="1:6" x14ac:dyDescent="0.25">
      <c r="A15">
        <v>0.83818615751789971</v>
      </c>
      <c r="B15">
        <v>1.5747719159063864</v>
      </c>
    </row>
    <row r="16" spans="1:6" x14ac:dyDescent="0.25">
      <c r="A16">
        <v>0.91033198883028243</v>
      </c>
      <c r="B16">
        <v>1.4578493817909328</v>
      </c>
    </row>
    <row r="17" spans="1:4" x14ac:dyDescent="0.25">
      <c r="A17">
        <v>0.95807665982203971</v>
      </c>
      <c r="B17">
        <v>1.5139045471627208</v>
      </c>
    </row>
    <row r="18" spans="1:4" x14ac:dyDescent="0.25">
      <c r="A18">
        <v>1.0830541350731793</v>
      </c>
      <c r="B18">
        <v>1.256728045325779</v>
      </c>
    </row>
    <row r="19" spans="1:4" x14ac:dyDescent="0.25">
      <c r="A19">
        <v>0.92749472414832668</v>
      </c>
      <c r="B19">
        <v>1.5099160945842869</v>
      </c>
    </row>
    <row r="20" spans="1:4" x14ac:dyDescent="0.25">
      <c r="A20">
        <v>0.87749796913078792</v>
      </c>
      <c r="B20">
        <v>1.5459827689841716</v>
      </c>
    </row>
    <row r="21" spans="1:4" x14ac:dyDescent="0.25">
      <c r="A21">
        <v>1.0472031220962645</v>
      </c>
      <c r="B21">
        <v>1.4570144986726565</v>
      </c>
      <c r="D21" t="s">
        <v>92</v>
      </c>
    </row>
    <row r="22" spans="1:4" x14ac:dyDescent="0.25">
      <c r="A22">
        <v>0.96722430863776043</v>
      </c>
      <c r="B22">
        <v>1.478231407758767</v>
      </c>
      <c r="D22" s="11">
        <f>_xlfn.F.TEST(A2:A39, B2:B40)</f>
        <v>0.2494484925677998</v>
      </c>
    </row>
    <row r="23" spans="1:4" x14ac:dyDescent="0.25">
      <c r="A23">
        <v>1.0118828108994058</v>
      </c>
      <c r="B23">
        <v>1.4484775156281509</v>
      </c>
      <c r="D23" t="s">
        <v>93</v>
      </c>
    </row>
    <row r="24" spans="1:4" x14ac:dyDescent="0.25">
      <c r="A24">
        <v>0.8350208457415127</v>
      </c>
      <c r="B24">
        <v>1.4570180663093113</v>
      </c>
    </row>
    <row r="25" spans="1:4" x14ac:dyDescent="0.25">
      <c r="A25">
        <v>1.132827899924185</v>
      </c>
      <c r="B25">
        <v>1.4918738985705893</v>
      </c>
    </row>
    <row r="26" spans="1:4" x14ac:dyDescent="0.25">
      <c r="A26">
        <v>0.90015479876160998</v>
      </c>
      <c r="B26">
        <v>1.3525758129338692</v>
      </c>
    </row>
    <row r="27" spans="1:4" x14ac:dyDescent="0.25">
      <c r="A27">
        <v>0.92354226180473886</v>
      </c>
      <c r="B27">
        <v>1.3940184664793256</v>
      </c>
    </row>
    <row r="28" spans="1:4" x14ac:dyDescent="0.25">
      <c r="A28">
        <v>0.94681749113624847</v>
      </c>
      <c r="B28">
        <v>1.4914748508098892</v>
      </c>
    </row>
    <row r="29" spans="1:4" x14ac:dyDescent="0.25">
      <c r="A29">
        <v>0.91774683949431923</v>
      </c>
      <c r="B29">
        <v>1.3495892326516343</v>
      </c>
    </row>
    <row r="30" spans="1:4" x14ac:dyDescent="0.25">
      <c r="A30">
        <v>1.1229621442387399</v>
      </c>
      <c r="B30">
        <v>1.5132051552926264</v>
      </c>
    </row>
    <row r="31" spans="1:4" x14ac:dyDescent="0.25">
      <c r="A31">
        <v>0.89420696484568407</v>
      </c>
      <c r="B31">
        <v>1.4562463457415709</v>
      </c>
    </row>
    <row r="32" spans="1:4" x14ac:dyDescent="0.25">
      <c r="A32">
        <v>1.1651821862348177</v>
      </c>
      <c r="B32">
        <v>1.3908600077130737</v>
      </c>
    </row>
    <row r="33" spans="1:2" x14ac:dyDescent="0.25">
      <c r="A33">
        <v>1.1937406855439643</v>
      </c>
      <c r="B33">
        <v>1.431981370075684</v>
      </c>
    </row>
    <row r="34" spans="1:2" x14ac:dyDescent="0.25">
      <c r="A34">
        <v>0.9018413597733711</v>
      </c>
      <c r="B34">
        <v>1.417913043478261</v>
      </c>
    </row>
    <row r="35" spans="1:2" x14ac:dyDescent="0.25">
      <c r="A35">
        <v>0.99726833368354695</v>
      </c>
      <c r="B35">
        <v>1.3792881646655233</v>
      </c>
    </row>
    <row r="36" spans="1:2" x14ac:dyDescent="0.25">
      <c r="A36">
        <v>1.2030011325028311</v>
      </c>
      <c r="B36">
        <v>1.450898350972188</v>
      </c>
    </row>
    <row r="37" spans="1:2" x14ac:dyDescent="0.25">
      <c r="A37">
        <v>1.2063535533342462</v>
      </c>
      <c r="B37">
        <v>1.4847656250000001</v>
      </c>
    </row>
    <row r="38" spans="1:2" x14ac:dyDescent="0.25">
      <c r="A38">
        <v>1.1526779661016948</v>
      </c>
      <c r="B38">
        <v>1.4693827160493826</v>
      </c>
    </row>
    <row r="39" spans="1:2" x14ac:dyDescent="0.25">
      <c r="A39">
        <v>1.0888797589701451</v>
      </c>
      <c r="B39">
        <v>1.4772927043656607</v>
      </c>
    </row>
    <row r="40" spans="1:2" x14ac:dyDescent="0.25">
      <c r="B40">
        <v>1.4474056603773584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6"/>
  <sheetViews>
    <sheetView workbookViewId="0">
      <selection activeCell="H22" sqref="H22"/>
    </sheetView>
  </sheetViews>
  <sheetFormatPr defaultColWidth="11" defaultRowHeight="15.75" x14ac:dyDescent="0.25"/>
  <cols>
    <col min="1" max="1" width="32.5" customWidth="1"/>
    <col min="2" max="2" width="15.875" bestFit="1" customWidth="1"/>
    <col min="3" max="3" width="3.125" bestFit="1" customWidth="1"/>
    <col min="4" max="4" width="10.875" bestFit="1" customWidth="1"/>
  </cols>
  <sheetData>
    <row r="3" spans="1:4" x14ac:dyDescent="0.25">
      <c r="A3" s="14" t="s">
        <v>101</v>
      </c>
      <c r="B3" s="14" t="s">
        <v>100</v>
      </c>
    </row>
    <row r="4" spans="1:4" x14ac:dyDescent="0.25">
      <c r="A4" s="14" t="s">
        <v>98</v>
      </c>
      <c r="B4" t="s">
        <v>1</v>
      </c>
      <c r="C4" t="s">
        <v>40</v>
      </c>
      <c r="D4" t="s">
        <v>99</v>
      </c>
    </row>
    <row r="5" spans="1:4" x14ac:dyDescent="0.25">
      <c r="A5" s="15" t="s">
        <v>102</v>
      </c>
      <c r="B5" s="16"/>
      <c r="C5" s="16">
        <v>1</v>
      </c>
      <c r="D5" s="16">
        <v>1</v>
      </c>
    </row>
    <row r="6" spans="1:4" x14ac:dyDescent="0.25">
      <c r="A6" s="15" t="s">
        <v>103</v>
      </c>
      <c r="B6" s="16">
        <v>1</v>
      </c>
      <c r="C6" s="16"/>
      <c r="D6" s="16">
        <v>1</v>
      </c>
    </row>
    <row r="7" spans="1:4" x14ac:dyDescent="0.25">
      <c r="A7" s="15" t="s">
        <v>104</v>
      </c>
      <c r="B7" s="16">
        <v>6</v>
      </c>
      <c r="C7" s="16"/>
      <c r="D7" s="16">
        <v>6</v>
      </c>
    </row>
    <row r="8" spans="1:4" x14ac:dyDescent="0.25">
      <c r="A8" s="15" t="s">
        <v>105</v>
      </c>
      <c r="B8" s="16">
        <v>13</v>
      </c>
      <c r="C8" s="16"/>
      <c r="D8" s="16">
        <v>13</v>
      </c>
    </row>
    <row r="9" spans="1:4" x14ac:dyDescent="0.25">
      <c r="A9" s="15" t="s">
        <v>106</v>
      </c>
      <c r="B9" s="16">
        <v>6</v>
      </c>
      <c r="C9" s="16">
        <v>1</v>
      </c>
      <c r="D9" s="16">
        <v>7</v>
      </c>
    </row>
    <row r="10" spans="1:4" x14ac:dyDescent="0.25">
      <c r="A10" s="15" t="s">
        <v>107</v>
      </c>
      <c r="B10" s="16">
        <v>5</v>
      </c>
      <c r="C10" s="16">
        <v>1</v>
      </c>
      <c r="D10" s="16">
        <v>6</v>
      </c>
    </row>
    <row r="11" spans="1:4" x14ac:dyDescent="0.25">
      <c r="A11" s="15" t="s">
        <v>108</v>
      </c>
      <c r="B11" s="16">
        <v>4</v>
      </c>
      <c r="C11" s="16">
        <v>1</v>
      </c>
      <c r="D11" s="16">
        <v>5</v>
      </c>
    </row>
    <row r="12" spans="1:4" x14ac:dyDescent="0.25">
      <c r="A12" s="15" t="s">
        <v>109</v>
      </c>
      <c r="B12" s="16">
        <v>2</v>
      </c>
      <c r="C12" s="16">
        <v>9</v>
      </c>
      <c r="D12" s="16">
        <v>11</v>
      </c>
    </row>
    <row r="13" spans="1:4" x14ac:dyDescent="0.25">
      <c r="A13" s="15" t="s">
        <v>110</v>
      </c>
      <c r="B13" s="16"/>
      <c r="C13" s="16">
        <v>19</v>
      </c>
      <c r="D13" s="16">
        <v>19</v>
      </c>
    </row>
    <row r="14" spans="1:4" x14ac:dyDescent="0.25">
      <c r="A14" s="15" t="s">
        <v>111</v>
      </c>
      <c r="B14" s="16"/>
      <c r="C14" s="16">
        <v>7</v>
      </c>
      <c r="D14" s="16">
        <v>7</v>
      </c>
    </row>
    <row r="15" spans="1:4" x14ac:dyDescent="0.25">
      <c r="A15" s="15" t="s">
        <v>112</v>
      </c>
      <c r="B15" s="16">
        <v>1</v>
      </c>
      <c r="C15" s="16"/>
      <c r="D15" s="16">
        <v>1</v>
      </c>
    </row>
    <row r="16" spans="1:4" x14ac:dyDescent="0.25">
      <c r="A16" s="15" t="s">
        <v>99</v>
      </c>
      <c r="B16" s="16">
        <v>38</v>
      </c>
      <c r="C16" s="16">
        <v>39</v>
      </c>
      <c r="D16" s="16">
        <v>77</v>
      </c>
    </row>
  </sheetData>
  <pageMargins left="0.75" right="0.75" top="1" bottom="1" header="0.5" footer="0.5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S.yano data</vt:lpstr>
      <vt:lpstr>t test</vt:lpstr>
      <vt:lpstr>Plot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second  reviewer</dc:creator>
  <cp:lastModifiedBy>Carol N Hopper-Brill</cp:lastModifiedBy>
  <dcterms:created xsi:type="dcterms:W3CDTF">2016-04-20T19:08:28Z</dcterms:created>
  <dcterms:modified xsi:type="dcterms:W3CDTF">2016-08-30T13:10:26Z</dcterms:modified>
</cp:coreProperties>
</file>